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C51D53E5-B60B-4FED-BB9F-35F36028C22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0" i="1" l="1"/>
  <c r="C31" i="1"/>
  <c r="C32" i="1"/>
  <c r="C29" i="1"/>
  <c r="D32" i="1"/>
  <c r="E32" i="1" s="1"/>
  <c r="F32" i="1" s="1"/>
  <c r="H32" i="1" s="1"/>
  <c r="D31" i="1"/>
  <c r="E31" i="1" s="1"/>
  <c r="F31" i="1" s="1"/>
  <c r="H31" i="1" s="1"/>
  <c r="D30" i="1"/>
  <c r="E30" i="1" s="1"/>
  <c r="F30" i="1" s="1"/>
  <c r="H30" i="1" s="1"/>
  <c r="D29" i="1"/>
  <c r="E29" i="1" s="1"/>
  <c r="F29" i="1" s="1"/>
  <c r="H29" i="1" s="1"/>
  <c r="N30" i="1"/>
  <c r="N31" i="1"/>
  <c r="N32" i="1"/>
  <c r="N29" i="1"/>
  <c r="B12" i="1"/>
  <c r="C12" i="1"/>
  <c r="D12" i="1"/>
  <c r="E12" i="1"/>
  <c r="F12" i="1"/>
  <c r="G12" i="1"/>
  <c r="H12" i="1"/>
  <c r="I12" i="1"/>
  <c r="J12" i="1"/>
  <c r="K12" i="1"/>
  <c r="A12" i="1"/>
</calcChain>
</file>

<file path=xl/sharedStrings.xml><?xml version="1.0" encoding="utf-8"?>
<sst xmlns="http://schemas.openxmlformats.org/spreadsheetml/2006/main" count="15" uniqueCount="15">
  <si>
    <t>Av Abs</t>
  </si>
  <si>
    <t>ug/mL</t>
  </si>
  <si>
    <t>DF</t>
  </si>
  <si>
    <t>ug/uL</t>
  </si>
  <si>
    <t>uL (200 ug)</t>
  </si>
  <si>
    <t xml:space="preserve">4x lammeli </t>
  </si>
  <si>
    <t>lysis buffer</t>
  </si>
  <si>
    <t>Sample</t>
  </si>
  <si>
    <t>Abs 1</t>
  </si>
  <si>
    <t>Abs 2</t>
  </si>
  <si>
    <t>Average</t>
  </si>
  <si>
    <t>Cont</t>
  </si>
  <si>
    <t>0.5 x</t>
  </si>
  <si>
    <t>1 x</t>
  </si>
  <si>
    <t>2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</si>
</sst>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950938824954572E-2"/>
                  <c:y val="-0.1751159618008185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Sheet1!$A$14:$A$24</c:f>
              <c:numCache>
                <c:formatCode>General</c:formatCode>
                <c:ptCount val="1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</c:numCache>
            </c:numRef>
          </c:xVal>
          <c:yVal>
            <c:numRef>
              <c:f>Sheet1!$B$14:$B$24</c:f>
              <c:numCache>
                <c:formatCode>General</c:formatCode>
                <c:ptCount val="11"/>
                <c:pt idx="0">
                  <c:v>9.2499999999999999E-2</c:v>
                </c:pt>
                <c:pt idx="1">
                  <c:v>0.1255</c:v>
                </c:pt>
                <c:pt idx="2">
                  <c:v>0.17349999999999999</c:v>
                </c:pt>
                <c:pt idx="3">
                  <c:v>0.21149999999999999</c:v>
                </c:pt>
                <c:pt idx="4">
                  <c:v>0.246</c:v>
                </c:pt>
                <c:pt idx="5">
                  <c:v>0.29299999999999998</c:v>
                </c:pt>
                <c:pt idx="6">
                  <c:v>0.32450000000000001</c:v>
                </c:pt>
                <c:pt idx="7">
                  <c:v>0.35849999999999999</c:v>
                </c:pt>
                <c:pt idx="8">
                  <c:v>0.4</c:v>
                </c:pt>
                <c:pt idx="9">
                  <c:v>0.434</c:v>
                </c:pt>
                <c:pt idx="10">
                  <c:v>0.46099999999999997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9A7-422D-BB4C-8DE6B801EB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2893375"/>
        <c:axId val="1562892959"/>
      </c:scatterChart>
      <c:valAx>
        <c:axId val="15628933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892959"/>
        <c:crosses val="autoZero"/>
        <c:crossBetween val="midCat"/>
      </c:valAx>
      <c:valAx>
        <c:axId val="15628929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8933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422275</xdr:colOff>
      <xdr:row>12</xdr:row>
      <xdr:rowOff>76199</xdr:rowOff>
    </xdr:from>
    <xdr:to>
      <xdr:col>11</xdr:col>
      <xdr:colOff>241300</xdr:colOff>
      <xdr:row>25</xdr:row>
      <xdr:rowOff>9524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D0F852F-C2C8-48B4-82CB-1DADA22A46D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"/>
  <sheetViews>
    <sheetView tabSelected="1" topLeftCell="A13" workbookViewId="0">
      <selection activeCell="J30" sqref="J30"/>
    </sheetView>
  </sheetViews>
  <sheetFormatPr defaultRowHeight="14.5" x14ac:dyDescent="0.35"/>
  <sheetData>
    <row r="1" spans="1:12" x14ac:dyDescent="0.35">
      <c r="A1" s="1">
        <v>9.0999999999999998E-2</v>
      </c>
      <c r="B1" s="1">
        <v>0.124</v>
      </c>
      <c r="C1" s="1">
        <v>0.161</v>
      </c>
      <c r="D1" s="1">
        <v>0.21</v>
      </c>
      <c r="E1" s="1">
        <v>0.246</v>
      </c>
      <c r="F1" s="1">
        <v>0.29599999999999999</v>
      </c>
      <c r="G1" s="1">
        <v>0.32900000000000001</v>
      </c>
      <c r="H1" s="1">
        <v>0.35899999999999999</v>
      </c>
      <c r="I1" s="1">
        <v>0.40799999999999997</v>
      </c>
      <c r="J1" s="1">
        <v>0.441</v>
      </c>
      <c r="K1" s="1">
        <v>0.45300000000000001</v>
      </c>
      <c r="L1">
        <v>9.4E-2</v>
      </c>
    </row>
    <row r="2" spans="1:12" x14ac:dyDescent="0.35">
      <c r="A2" s="1">
        <v>9.4E-2</v>
      </c>
      <c r="B2" s="1">
        <v>0.127</v>
      </c>
      <c r="C2" s="1">
        <v>0.186</v>
      </c>
      <c r="D2" s="1">
        <v>0.21299999999999999</v>
      </c>
      <c r="E2" s="1">
        <v>0.246</v>
      </c>
      <c r="F2" s="1">
        <v>0.28999999999999998</v>
      </c>
      <c r="G2" s="1">
        <v>0.32</v>
      </c>
      <c r="H2" s="1">
        <v>0.35799999999999998</v>
      </c>
      <c r="I2" s="1">
        <v>0.39200000000000002</v>
      </c>
      <c r="J2" s="1">
        <v>0.42699999999999999</v>
      </c>
      <c r="K2" s="1">
        <v>0.46899999999999997</v>
      </c>
      <c r="L2">
        <v>9.0999999999999998E-2</v>
      </c>
    </row>
    <row r="3" spans="1:12" x14ac:dyDescent="0.35">
      <c r="A3" s="1">
        <v>0.29599999999999999</v>
      </c>
      <c r="B3" s="1">
        <v>0.27500000000000002</v>
      </c>
      <c r="C3" s="1">
        <v>0.28000000000000003</v>
      </c>
      <c r="D3" s="1">
        <v>0.316</v>
      </c>
      <c r="E3">
        <v>3.6999999999999998E-2</v>
      </c>
      <c r="F3">
        <v>3.7999999999999999E-2</v>
      </c>
      <c r="G3">
        <v>3.6999999999999998E-2</v>
      </c>
      <c r="H3">
        <v>3.6999999999999998E-2</v>
      </c>
      <c r="I3">
        <v>3.6999999999999998E-2</v>
      </c>
      <c r="J3">
        <v>3.7999999999999999E-2</v>
      </c>
      <c r="K3">
        <v>3.7999999999999999E-2</v>
      </c>
      <c r="L3">
        <v>3.6999999999999998E-2</v>
      </c>
    </row>
    <row r="4" spans="1:12" x14ac:dyDescent="0.35">
      <c r="A4" s="1">
        <v>0.33100000000000002</v>
      </c>
      <c r="B4" s="1">
        <v>0.308</v>
      </c>
      <c r="C4" s="1">
        <v>0.30599999999999999</v>
      </c>
      <c r="D4" s="1">
        <v>0.32800000000000001</v>
      </c>
      <c r="E4">
        <v>3.7999999999999999E-2</v>
      </c>
      <c r="F4">
        <v>3.7999999999999999E-2</v>
      </c>
      <c r="G4">
        <v>3.7999999999999999E-2</v>
      </c>
      <c r="H4">
        <v>3.6999999999999998E-2</v>
      </c>
      <c r="I4">
        <v>3.7999999999999999E-2</v>
      </c>
      <c r="J4">
        <v>4.2000000000000003E-2</v>
      </c>
      <c r="K4">
        <v>3.7999999999999999E-2</v>
      </c>
      <c r="L4">
        <v>3.9E-2</v>
      </c>
    </row>
    <row r="5" spans="1:12" x14ac:dyDescent="0.35">
      <c r="A5">
        <v>3.9E-2</v>
      </c>
      <c r="B5">
        <v>3.6999999999999998E-2</v>
      </c>
      <c r="C5">
        <v>4.8000000000000001E-2</v>
      </c>
      <c r="D5">
        <v>3.6999999999999998E-2</v>
      </c>
      <c r="E5">
        <v>3.6999999999999998E-2</v>
      </c>
      <c r="F5">
        <v>3.7999999999999999E-2</v>
      </c>
      <c r="G5">
        <v>3.7999999999999999E-2</v>
      </c>
      <c r="H5">
        <v>3.6999999999999998E-2</v>
      </c>
      <c r="I5">
        <v>3.7999999999999999E-2</v>
      </c>
      <c r="J5">
        <v>3.6999999999999998E-2</v>
      </c>
      <c r="K5">
        <v>3.6999999999999998E-2</v>
      </c>
      <c r="L5">
        <v>3.7999999999999999E-2</v>
      </c>
    </row>
    <row r="6" spans="1:12" x14ac:dyDescent="0.35">
      <c r="A6">
        <v>0.04</v>
      </c>
      <c r="B6">
        <v>3.7999999999999999E-2</v>
      </c>
      <c r="C6">
        <v>3.9E-2</v>
      </c>
      <c r="D6">
        <v>3.6999999999999998E-2</v>
      </c>
      <c r="E6">
        <v>3.6999999999999998E-2</v>
      </c>
      <c r="F6">
        <v>3.7999999999999999E-2</v>
      </c>
      <c r="G6">
        <v>3.7999999999999999E-2</v>
      </c>
      <c r="H6">
        <v>3.7999999999999999E-2</v>
      </c>
      <c r="I6">
        <v>3.6999999999999998E-2</v>
      </c>
      <c r="J6">
        <v>3.6999999999999998E-2</v>
      </c>
      <c r="K6">
        <v>3.6999999999999998E-2</v>
      </c>
      <c r="L6">
        <v>3.6999999999999998E-2</v>
      </c>
    </row>
    <row r="7" spans="1:12" x14ac:dyDescent="0.35">
      <c r="A7">
        <v>4.2999999999999997E-2</v>
      </c>
      <c r="B7">
        <v>3.7999999999999999E-2</v>
      </c>
      <c r="C7">
        <v>3.6999999999999998E-2</v>
      </c>
      <c r="D7">
        <v>3.6999999999999998E-2</v>
      </c>
      <c r="E7">
        <v>3.6999999999999998E-2</v>
      </c>
      <c r="F7">
        <v>3.6999999999999998E-2</v>
      </c>
      <c r="G7">
        <v>3.6999999999999998E-2</v>
      </c>
      <c r="H7">
        <v>3.6999999999999998E-2</v>
      </c>
      <c r="I7">
        <v>3.6999999999999998E-2</v>
      </c>
      <c r="J7">
        <v>3.5999999999999997E-2</v>
      </c>
      <c r="K7">
        <v>4.1000000000000002E-2</v>
      </c>
      <c r="L7">
        <v>3.9E-2</v>
      </c>
    </row>
    <row r="8" spans="1:12" x14ac:dyDescent="0.35">
      <c r="A8">
        <v>3.7999999999999999E-2</v>
      </c>
      <c r="B8">
        <v>3.5999999999999997E-2</v>
      </c>
      <c r="C8">
        <v>3.6999999999999998E-2</v>
      </c>
      <c r="D8">
        <v>3.6999999999999998E-2</v>
      </c>
      <c r="E8">
        <v>3.6999999999999998E-2</v>
      </c>
      <c r="F8">
        <v>3.6999999999999998E-2</v>
      </c>
      <c r="G8">
        <v>3.6999999999999998E-2</v>
      </c>
      <c r="H8">
        <v>3.6999999999999998E-2</v>
      </c>
      <c r="I8">
        <v>3.6999999999999998E-2</v>
      </c>
      <c r="J8">
        <v>4.2000000000000003E-2</v>
      </c>
      <c r="K8">
        <v>3.6999999999999998E-2</v>
      </c>
      <c r="L8">
        <v>3.7999999999999999E-2</v>
      </c>
    </row>
    <row r="10" spans="1:12" x14ac:dyDescent="0.35">
      <c r="A10">
        <v>9.0999999999999998E-2</v>
      </c>
      <c r="B10">
        <v>0.124</v>
      </c>
      <c r="C10">
        <v>0.161</v>
      </c>
      <c r="D10">
        <v>0.21</v>
      </c>
      <c r="E10">
        <v>0.246</v>
      </c>
      <c r="F10">
        <v>0.29599999999999999</v>
      </c>
      <c r="G10">
        <v>0.32900000000000001</v>
      </c>
      <c r="H10">
        <v>0.35899999999999999</v>
      </c>
      <c r="I10">
        <v>0.40799999999999997</v>
      </c>
      <c r="J10">
        <v>0.441</v>
      </c>
      <c r="K10">
        <v>0.45300000000000001</v>
      </c>
    </row>
    <row r="11" spans="1:12" x14ac:dyDescent="0.35">
      <c r="A11">
        <v>9.4E-2</v>
      </c>
      <c r="B11">
        <v>0.127</v>
      </c>
      <c r="C11">
        <v>0.186</v>
      </c>
      <c r="D11">
        <v>0.21299999999999999</v>
      </c>
      <c r="E11">
        <v>0.246</v>
      </c>
      <c r="F11">
        <v>0.28999999999999998</v>
      </c>
      <c r="G11">
        <v>0.32</v>
      </c>
      <c r="H11">
        <v>0.35799999999999998</v>
      </c>
      <c r="I11">
        <v>0.39200000000000002</v>
      </c>
      <c r="J11">
        <v>0.42699999999999999</v>
      </c>
      <c r="K11">
        <v>0.46899999999999997</v>
      </c>
    </row>
    <row r="12" spans="1:12" x14ac:dyDescent="0.35">
      <c r="A12" s="1">
        <f>AVERAGE(A10,A11)</f>
        <v>9.2499999999999999E-2</v>
      </c>
      <c r="B12" s="1">
        <f t="shared" ref="B12:K12" si="0">AVERAGE(B10,B11)</f>
        <v>0.1255</v>
      </c>
      <c r="C12" s="1">
        <f t="shared" si="0"/>
        <v>0.17349999999999999</v>
      </c>
      <c r="D12" s="1">
        <f t="shared" si="0"/>
        <v>0.21149999999999999</v>
      </c>
      <c r="E12" s="1">
        <f t="shared" si="0"/>
        <v>0.246</v>
      </c>
      <c r="F12" s="1">
        <f t="shared" si="0"/>
        <v>0.29299999999999998</v>
      </c>
      <c r="G12" s="1">
        <f t="shared" si="0"/>
        <v>0.32450000000000001</v>
      </c>
      <c r="H12" s="1">
        <f t="shared" si="0"/>
        <v>0.35849999999999999</v>
      </c>
      <c r="I12" s="1">
        <f t="shared" si="0"/>
        <v>0.4</v>
      </c>
      <c r="J12" s="1">
        <f t="shared" si="0"/>
        <v>0.434</v>
      </c>
      <c r="K12" s="1">
        <f t="shared" si="0"/>
        <v>0.46099999999999997</v>
      </c>
    </row>
    <row r="14" spans="1:12" x14ac:dyDescent="0.35">
      <c r="A14">
        <v>0</v>
      </c>
      <c r="B14">
        <v>9.2499999999999999E-2</v>
      </c>
    </row>
    <row r="15" spans="1:12" x14ac:dyDescent="0.35">
      <c r="A15">
        <v>50</v>
      </c>
      <c r="B15">
        <v>0.1255</v>
      </c>
    </row>
    <row r="16" spans="1:12" x14ac:dyDescent="0.35">
      <c r="A16">
        <v>100</v>
      </c>
      <c r="B16">
        <v>0.17349999999999999</v>
      </c>
    </row>
    <row r="17" spans="1:14" x14ac:dyDescent="0.35">
      <c r="A17">
        <v>150</v>
      </c>
      <c r="B17">
        <v>0.21149999999999999</v>
      </c>
    </row>
    <row r="18" spans="1:14" x14ac:dyDescent="0.35">
      <c r="A18">
        <v>200</v>
      </c>
      <c r="B18">
        <v>0.246</v>
      </c>
    </row>
    <row r="19" spans="1:14" x14ac:dyDescent="0.35">
      <c r="A19">
        <v>250</v>
      </c>
      <c r="B19">
        <v>0.29299999999999998</v>
      </c>
    </row>
    <row r="20" spans="1:14" x14ac:dyDescent="0.35">
      <c r="A20">
        <v>300</v>
      </c>
      <c r="B20">
        <v>0.32450000000000001</v>
      </c>
    </row>
    <row r="21" spans="1:14" x14ac:dyDescent="0.35">
      <c r="A21">
        <v>350</v>
      </c>
      <c r="B21">
        <v>0.35849999999999999</v>
      </c>
    </row>
    <row r="22" spans="1:14" x14ac:dyDescent="0.35">
      <c r="A22">
        <v>400</v>
      </c>
      <c r="B22">
        <v>0.4</v>
      </c>
    </row>
    <row r="23" spans="1:14" x14ac:dyDescent="0.35">
      <c r="A23">
        <v>450</v>
      </c>
      <c r="B23">
        <v>0.434</v>
      </c>
    </row>
    <row r="24" spans="1:14" x14ac:dyDescent="0.35">
      <c r="A24">
        <v>500</v>
      </c>
      <c r="B24">
        <v>0.46099999999999997</v>
      </c>
    </row>
    <row r="28" spans="1:14" x14ac:dyDescent="0.35">
      <c r="A28" t="s">
        <v>0</v>
      </c>
      <c r="C28" t="s">
        <v>1</v>
      </c>
      <c r="D28" t="s">
        <v>2</v>
      </c>
      <c r="E28" t="s">
        <v>3</v>
      </c>
      <c r="F28" t="s">
        <v>4</v>
      </c>
      <c r="G28" t="s">
        <v>5</v>
      </c>
      <c r="H28" t="s">
        <v>6</v>
      </c>
      <c r="K28" t="s">
        <v>7</v>
      </c>
      <c r="L28" t="s">
        <v>8</v>
      </c>
      <c r="M28" t="s">
        <v>9</v>
      </c>
      <c r="N28" t="s">
        <v>10</v>
      </c>
    </row>
    <row r="29" spans="1:14" x14ac:dyDescent="0.35">
      <c r="A29">
        <v>0.3135</v>
      </c>
      <c r="C29">
        <f>(A29-0.096)/0.0008</f>
        <v>271.875</v>
      </c>
      <c r="D29">
        <f>C29*10</f>
        <v>2718.75</v>
      </c>
      <c r="E29">
        <f>D29/1000</f>
        <v>2.71875</v>
      </c>
      <c r="F29">
        <f>200/E29</f>
        <v>73.563218390804593</v>
      </c>
      <c r="G29">
        <v>50</v>
      </c>
      <c r="H29">
        <f>200-G29-F29</f>
        <v>76.436781609195407</v>
      </c>
      <c r="K29" t="s">
        <v>11</v>
      </c>
      <c r="L29" s="1">
        <v>0.29599999999999999</v>
      </c>
      <c r="M29" s="1">
        <v>0.33100000000000002</v>
      </c>
      <c r="N29">
        <f>AVERAGE(L29,M29)</f>
        <v>0.3135</v>
      </c>
    </row>
    <row r="30" spans="1:14" x14ac:dyDescent="0.35">
      <c r="A30">
        <v>0.29149999999999998</v>
      </c>
      <c r="C30">
        <f t="shared" ref="C30:C32" si="1">(A30-0.096)/0.0008</f>
        <v>244.37499999999997</v>
      </c>
      <c r="D30">
        <f t="shared" ref="D30:D32" si="2">C30*10</f>
        <v>2443.7499999999995</v>
      </c>
      <c r="E30">
        <f t="shared" ref="E30:E32" si="3">D30/1000</f>
        <v>2.4437499999999996</v>
      </c>
      <c r="F30">
        <f t="shared" ref="F30:F32" si="4">200/E30</f>
        <v>81.841432225063954</v>
      </c>
      <c r="G30">
        <v>50</v>
      </c>
      <c r="H30">
        <f t="shared" ref="H30:H32" si="5">200-G30-F30</f>
        <v>68.158567774936046</v>
      </c>
      <c r="K30" t="s">
        <v>12</v>
      </c>
      <c r="L30" s="1">
        <v>0.27500000000000002</v>
      </c>
      <c r="M30" s="1">
        <v>0.308</v>
      </c>
      <c r="N30">
        <f t="shared" ref="N30:N32" si="6">AVERAGE(L30,M30)</f>
        <v>0.29149999999999998</v>
      </c>
    </row>
    <row r="31" spans="1:14" x14ac:dyDescent="0.35">
      <c r="A31">
        <v>0.29300000000000004</v>
      </c>
      <c r="C31">
        <f t="shared" si="1"/>
        <v>246.25000000000003</v>
      </c>
      <c r="D31">
        <f t="shared" si="2"/>
        <v>2462.5000000000005</v>
      </c>
      <c r="E31">
        <f t="shared" si="3"/>
        <v>2.4625000000000004</v>
      </c>
      <c r="F31">
        <f t="shared" si="4"/>
        <v>81.218274111675115</v>
      </c>
      <c r="G31">
        <v>50</v>
      </c>
      <c r="H31">
        <f t="shared" si="5"/>
        <v>68.781725888324885</v>
      </c>
      <c r="K31" t="s">
        <v>13</v>
      </c>
      <c r="L31" s="1">
        <v>0.28000000000000003</v>
      </c>
      <c r="M31" s="1">
        <v>0.30599999999999999</v>
      </c>
      <c r="N31">
        <f t="shared" si="6"/>
        <v>0.29300000000000004</v>
      </c>
    </row>
    <row r="32" spans="1:14" x14ac:dyDescent="0.35">
      <c r="A32">
        <v>0.32200000000000001</v>
      </c>
      <c r="C32">
        <f t="shared" si="1"/>
        <v>282.5</v>
      </c>
      <c r="D32">
        <f t="shared" si="2"/>
        <v>2825</v>
      </c>
      <c r="E32">
        <f t="shared" si="3"/>
        <v>2.8250000000000002</v>
      </c>
      <c r="F32">
        <f t="shared" si="4"/>
        <v>70.796460176991147</v>
      </c>
      <c r="G32">
        <v>50</v>
      </c>
      <c r="H32">
        <f t="shared" si="5"/>
        <v>79.203539823008853</v>
      </c>
      <c r="K32" t="s">
        <v>14</v>
      </c>
      <c r="L32" s="1">
        <v>0.316</v>
      </c>
      <c r="M32" s="1">
        <v>0.32800000000000001</v>
      </c>
      <c r="N32">
        <f t="shared" si="6"/>
        <v>0.32200000000000001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Spectro User</dc:creator>
  <cp:lastModifiedBy>Ben Watts</cp:lastModifiedBy>
  <dcterms:created xsi:type="dcterms:W3CDTF">2021-08-12T04:17:19Z</dcterms:created>
  <dcterms:modified xsi:type="dcterms:W3CDTF">2021-08-12T05:32:48Z</dcterms:modified>
</cp:coreProperties>
</file>